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240" windowWidth="9720" windowHeight="7200"/>
  </bookViews>
  <sheets>
    <sheet name="юноши" sheetId="3" r:id="rId1"/>
  </sheets>
  <calcPr calcId="144525"/>
</workbook>
</file>

<file path=xl/calcChain.xml><?xml version="1.0" encoding="utf-8"?>
<calcChain xmlns="http://schemas.openxmlformats.org/spreadsheetml/2006/main">
  <c r="M14" i="3" l="1"/>
  <c r="K24" i="3"/>
  <c r="K25" i="3"/>
  <c r="K28" i="3"/>
  <c r="K29" i="3"/>
  <c r="K31" i="3"/>
  <c r="L31" i="3" s="1"/>
  <c r="K32" i="3"/>
  <c r="K23" i="3"/>
  <c r="K18" i="3"/>
  <c r="M18" i="3" s="1"/>
  <c r="K19" i="3"/>
  <c r="K20" i="3"/>
  <c r="K16" i="3"/>
  <c r="G24" i="3"/>
  <c r="G25" i="3"/>
  <c r="G28" i="3"/>
  <c r="G29" i="3"/>
  <c r="G32" i="3"/>
  <c r="G23" i="3"/>
  <c r="G16" i="3"/>
  <c r="G19" i="3"/>
  <c r="G20" i="3"/>
  <c r="G15" i="3"/>
  <c r="L18" i="3"/>
  <c r="L22" i="3"/>
  <c r="K15" i="3"/>
  <c r="I24" i="3"/>
  <c r="I25" i="3"/>
  <c r="I28" i="3"/>
  <c r="I29" i="3"/>
  <c r="I32" i="3"/>
  <c r="I23" i="3"/>
  <c r="I19" i="3"/>
  <c r="I20" i="3"/>
  <c r="I16" i="3"/>
  <c r="I15" i="3"/>
  <c r="E19" i="3"/>
  <c r="E20" i="3"/>
  <c r="E22" i="3"/>
  <c r="M22" i="3" s="1"/>
  <c r="E23" i="3"/>
  <c r="E24" i="3"/>
  <c r="E25" i="3"/>
  <c r="E28" i="3"/>
  <c r="E29" i="3"/>
  <c r="E31" i="3"/>
  <c r="E32" i="3"/>
  <c r="E15" i="3"/>
  <c r="E16" i="3"/>
  <c r="M31" i="3" l="1"/>
  <c r="M19" i="3"/>
  <c r="M16" i="3"/>
  <c r="M32" i="3"/>
  <c r="L28" i="3"/>
  <c r="M25" i="3"/>
  <c r="M23" i="3"/>
  <c r="L15" i="3"/>
  <c r="M28" i="3"/>
  <c r="M24" i="3"/>
  <c r="L25" i="3"/>
  <c r="L20" i="3"/>
  <c r="M29" i="3"/>
  <c r="L16" i="3"/>
  <c r="L24" i="3"/>
  <c r="L19" i="3"/>
  <c r="L23" i="3"/>
  <c r="M20" i="3"/>
  <c r="L32" i="3"/>
  <c r="L29" i="3"/>
  <c r="M15" i="3"/>
</calcChain>
</file>

<file path=xl/sharedStrings.xml><?xml version="1.0" encoding="utf-8"?>
<sst xmlns="http://schemas.openxmlformats.org/spreadsheetml/2006/main" count="115" uniqueCount="80">
  <si>
    <t>П Р О Т О К О Л</t>
  </si>
  <si>
    <t xml:space="preserve">            Практические        задания</t>
  </si>
  <si>
    <t xml:space="preserve">%% выполнения </t>
  </si>
  <si>
    <t>№№</t>
  </si>
  <si>
    <t xml:space="preserve">итого баллов </t>
  </si>
  <si>
    <t>результат</t>
  </si>
  <si>
    <t>8 класс</t>
  </si>
  <si>
    <t>9 класс</t>
  </si>
  <si>
    <t>10 класс</t>
  </si>
  <si>
    <t>11 класс</t>
  </si>
  <si>
    <t>гимнастика</t>
  </si>
  <si>
    <t>баллы</t>
  </si>
  <si>
    <t>среди 7 - 8 классов</t>
  </si>
  <si>
    <t>среди 9 - 11 классов</t>
  </si>
  <si>
    <t>призер</t>
  </si>
  <si>
    <t>по предмету                   ФИЗИЧЕСКАЯ   КУЛЬТУРА</t>
  </si>
  <si>
    <t xml:space="preserve">МБОУ </t>
  </si>
  <si>
    <t xml:space="preserve">  1 .</t>
  </si>
  <si>
    <t xml:space="preserve">  2 .</t>
  </si>
  <si>
    <t>прикладная физ.подготовка</t>
  </si>
  <si>
    <t>7 класс</t>
  </si>
  <si>
    <t>ИТОГО  баллов  за практику</t>
  </si>
  <si>
    <t>Теория</t>
  </si>
  <si>
    <t>ВСЕГО  баллов за олимпиаду</t>
  </si>
  <si>
    <t>Рейтинг (победитель, призеры)</t>
  </si>
  <si>
    <t>Отдел образования  Кесовогорского муниципального округа</t>
  </si>
  <si>
    <t>28 ноября 2023 г.</t>
  </si>
  <si>
    <t>2.</t>
  </si>
  <si>
    <t>3.</t>
  </si>
  <si>
    <t>1.</t>
  </si>
  <si>
    <t>ЮНОШИ</t>
  </si>
  <si>
    <t>10</t>
  </si>
  <si>
    <t>8</t>
  </si>
  <si>
    <t>7</t>
  </si>
  <si>
    <t>9</t>
  </si>
  <si>
    <t>49.3</t>
  </si>
  <si>
    <t>25</t>
  </si>
  <si>
    <t>45.2</t>
  </si>
  <si>
    <t>57</t>
  </si>
  <si>
    <t>Спортивные игры</t>
  </si>
  <si>
    <t>58.1</t>
  </si>
  <si>
    <t>85</t>
  </si>
  <si>
    <t>64</t>
  </si>
  <si>
    <t>42</t>
  </si>
  <si>
    <t>55</t>
  </si>
  <si>
    <t>75</t>
  </si>
  <si>
    <t>62,2</t>
  </si>
  <si>
    <t>50,5</t>
  </si>
  <si>
    <t>49,3</t>
  </si>
  <si>
    <t>53,5</t>
  </si>
  <si>
    <t>47,4</t>
  </si>
  <si>
    <t>56,9</t>
  </si>
  <si>
    <t>49,5</t>
  </si>
  <si>
    <t>45,2</t>
  </si>
  <si>
    <t>46,2</t>
  </si>
  <si>
    <t>61,4</t>
  </si>
  <si>
    <t>58,1</t>
  </si>
  <si>
    <t>63,9</t>
  </si>
  <si>
    <t>54,4</t>
  </si>
  <si>
    <t>42,0</t>
  </si>
  <si>
    <t>60,4</t>
  </si>
  <si>
    <t>5,5</t>
  </si>
  <si>
    <t>7,5</t>
  </si>
  <si>
    <t>8,5</t>
  </si>
  <si>
    <t>победитель</t>
  </si>
  <si>
    <t>28712 .</t>
  </si>
  <si>
    <t>28711 .</t>
  </si>
  <si>
    <t>28810 .</t>
  </si>
  <si>
    <t>28907 .</t>
  </si>
  <si>
    <t>28908 .</t>
  </si>
  <si>
    <t>28909 .</t>
  </si>
  <si>
    <t>281003 .</t>
  </si>
  <si>
    <t>281004 .</t>
  </si>
  <si>
    <t>281105 .</t>
  </si>
  <si>
    <t>КОД  учвстника</t>
  </si>
  <si>
    <t xml:space="preserve">кол-во   ответов   </t>
  </si>
  <si>
    <t>муниципального  этапа Всероссийской олимпиады школьников  в 2023-2024  учебном году</t>
  </si>
  <si>
    <t>28811 .</t>
  </si>
  <si>
    <t>Кесовогорская СОШ</t>
  </si>
  <si>
    <t>Стрелихинская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</si>
</sst>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5" fillId="0" borderId="0" xfId="0" applyNumberFormat="1" applyFont="1" applyFill="1"/>
    <xf numFmtId="2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Alignment="1">
      <alignment vertical="top"/>
    </xf>
    <xf numFmtId="2" fontId="1" fillId="0" borderId="0" xfId="0" applyNumberFormat="1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0" xfId="0" applyFont="1"/>
    <xf numFmtId="2" fontId="7" fillId="0" borderId="0" xfId="0" applyNumberFormat="1" applyFont="1" applyFill="1" applyAlignment="1">
      <alignment wrapText="1"/>
    </xf>
    <xf numFmtId="2" fontId="3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" fontId="0" fillId="0" borderId="0" xfId="0" applyNumberFormat="1" applyFill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9" fillId="2" borderId="2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/>
    </xf>
    <xf numFmtId="2" fontId="0" fillId="0" borderId="0" xfId="0" applyNumberFormat="1" applyFill="1" applyAlignment="1"/>
    <xf numFmtId="0" fontId="3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45"/>
  <sheetViews>
    <sheetView tabSelected="1" topLeftCell="D1" zoomScale="90" zoomScaleNormal="90" workbookViewId="0">
      <selection activeCell="O38" sqref="O38"/>
    </sheetView>
  </sheetViews>
  <sheetFormatPr defaultRowHeight="13.8" x14ac:dyDescent="0.25"/>
  <cols>
    <col min="1" max="1" width="6.6640625" style="1" customWidth="1"/>
    <col min="2" max="2" width="13" style="75" customWidth="1"/>
    <col min="3" max="3" width="21.6640625" style="75" customWidth="1"/>
    <col min="4" max="4" width="12.109375" style="75" customWidth="1"/>
    <col min="5" max="5" width="10" style="13" customWidth="1"/>
    <col min="6" max="6" width="10" style="6" customWidth="1"/>
    <col min="7" max="8" width="10" style="5" customWidth="1"/>
    <col min="9" max="9" width="10" style="12" customWidth="1"/>
    <col min="10" max="10" width="10" style="4" customWidth="1"/>
    <col min="11" max="11" width="10" style="62" customWidth="1"/>
    <col min="12" max="12" width="10" style="4" customWidth="1"/>
    <col min="13" max="13" width="12" style="64" customWidth="1"/>
    <col min="14" max="14" width="10.44140625" style="7" customWidth="1"/>
    <col min="15" max="15" width="14" style="4" customWidth="1"/>
    <col min="16" max="16" width="10.33203125" style="7" customWidth="1"/>
  </cols>
  <sheetData>
    <row r="4" spans="1:18" s="89" customFormat="1" ht="15.75" customHeight="1" x14ac:dyDescent="0.25">
      <c r="A4" s="87"/>
      <c r="B4" s="76"/>
      <c r="C4" s="76"/>
      <c r="D4" s="104" t="s">
        <v>25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86"/>
      <c r="P4" s="86"/>
      <c r="Q4" s="88"/>
      <c r="R4" s="87"/>
    </row>
    <row r="5" spans="1:18" s="89" customFormat="1" ht="15.75" customHeight="1" x14ac:dyDescent="0.25">
      <c r="A5" s="87"/>
      <c r="B5" s="76"/>
      <c r="C5" s="76"/>
      <c r="D5" s="105" t="s">
        <v>0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90"/>
      <c r="P5" s="90"/>
      <c r="Q5" s="88"/>
      <c r="R5" s="87"/>
    </row>
    <row r="6" spans="1:18" s="91" customFormat="1" ht="18" x14ac:dyDescent="0.25">
      <c r="A6" s="87"/>
      <c r="B6" s="76"/>
      <c r="C6" s="76"/>
      <c r="D6" s="106" t="s">
        <v>76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87"/>
      <c r="P6" s="87"/>
      <c r="Q6" s="88"/>
      <c r="R6" s="87"/>
    </row>
    <row r="7" spans="1:18" s="95" customFormat="1" ht="17.399999999999999" x14ac:dyDescent="0.25">
      <c r="A7" s="92"/>
      <c r="B7" s="71"/>
      <c r="C7" s="71"/>
      <c r="D7" s="71"/>
      <c r="E7" s="93" t="s">
        <v>15</v>
      </c>
      <c r="F7" s="94"/>
      <c r="H7" s="96"/>
      <c r="I7" s="97"/>
      <c r="J7" s="98"/>
      <c r="K7" s="99"/>
      <c r="L7" s="98"/>
      <c r="M7" s="100"/>
      <c r="N7" s="101" t="s">
        <v>26</v>
      </c>
      <c r="O7" s="102"/>
      <c r="P7" s="102"/>
      <c r="Q7" s="103"/>
      <c r="R7" s="92"/>
    </row>
    <row r="8" spans="1:18" s="20" customFormat="1" ht="15.6" x14ac:dyDescent="0.3">
      <c r="A8" s="18"/>
      <c r="B8" s="71"/>
      <c r="C8" s="71"/>
      <c r="D8" s="71"/>
      <c r="E8" s="44"/>
      <c r="F8" s="46"/>
      <c r="G8" s="10"/>
      <c r="H8" s="10"/>
      <c r="I8" s="21"/>
      <c r="J8" s="45"/>
      <c r="K8" s="61"/>
      <c r="L8" s="45"/>
      <c r="M8" s="63"/>
      <c r="N8" s="22"/>
      <c r="O8" s="22"/>
      <c r="P8" s="22"/>
      <c r="Q8" s="19"/>
      <c r="R8" s="18"/>
    </row>
    <row r="9" spans="1:18" ht="25.8" customHeight="1" x14ac:dyDescent="0.25">
      <c r="A9" s="136" t="s">
        <v>3</v>
      </c>
      <c r="B9" s="155" t="s">
        <v>74</v>
      </c>
      <c r="C9" s="155" t="s">
        <v>16</v>
      </c>
      <c r="D9" s="142" t="s">
        <v>22</v>
      </c>
      <c r="E9" s="143"/>
      <c r="F9" s="154" t="s">
        <v>1</v>
      </c>
      <c r="G9" s="154"/>
      <c r="H9" s="154"/>
      <c r="I9" s="154"/>
      <c r="J9" s="154"/>
      <c r="K9" s="154"/>
      <c r="L9" s="154"/>
      <c r="M9" s="110" t="s">
        <v>23</v>
      </c>
      <c r="N9" s="113" t="s">
        <v>2</v>
      </c>
      <c r="O9" s="116" t="s">
        <v>24</v>
      </c>
      <c r="P9" s="116"/>
    </row>
    <row r="10" spans="1:18" s="11" customFormat="1" ht="37.200000000000003" customHeight="1" x14ac:dyDescent="0.25">
      <c r="A10" s="137"/>
      <c r="B10" s="156"/>
      <c r="C10" s="156"/>
      <c r="D10" s="126" t="s">
        <v>75</v>
      </c>
      <c r="E10" s="128" t="s">
        <v>4</v>
      </c>
      <c r="F10" s="148" t="s">
        <v>10</v>
      </c>
      <c r="G10" s="148"/>
      <c r="H10" s="147" t="s">
        <v>19</v>
      </c>
      <c r="I10" s="147"/>
      <c r="J10" s="149" t="s">
        <v>39</v>
      </c>
      <c r="K10" s="150"/>
      <c r="L10" s="107" t="s">
        <v>21</v>
      </c>
      <c r="M10" s="111"/>
      <c r="N10" s="114"/>
      <c r="O10" s="116"/>
      <c r="P10" s="116"/>
    </row>
    <row r="11" spans="1:18" ht="12.75" customHeight="1" x14ac:dyDescent="0.25">
      <c r="A11" s="137"/>
      <c r="B11" s="156"/>
      <c r="C11" s="156"/>
      <c r="D11" s="127"/>
      <c r="E11" s="129"/>
      <c r="F11" s="120" t="s">
        <v>5</v>
      </c>
      <c r="G11" s="123" t="s">
        <v>11</v>
      </c>
      <c r="H11" s="144" t="s">
        <v>5</v>
      </c>
      <c r="I11" s="151" t="s">
        <v>11</v>
      </c>
      <c r="J11" s="123" t="s">
        <v>5</v>
      </c>
      <c r="K11" s="123" t="s">
        <v>11</v>
      </c>
      <c r="L11" s="108"/>
      <c r="M11" s="111"/>
      <c r="N11" s="114"/>
      <c r="O11" s="116"/>
      <c r="P11" s="116"/>
    </row>
    <row r="12" spans="1:18" ht="12.75" customHeight="1" x14ac:dyDescent="0.25">
      <c r="A12" s="137"/>
      <c r="B12" s="156"/>
      <c r="C12" s="156"/>
      <c r="D12" s="127"/>
      <c r="E12" s="130"/>
      <c r="F12" s="121"/>
      <c r="G12" s="124"/>
      <c r="H12" s="145"/>
      <c r="I12" s="152"/>
      <c r="J12" s="124"/>
      <c r="K12" s="124"/>
      <c r="L12" s="108"/>
      <c r="M12" s="111"/>
      <c r="N12" s="114"/>
      <c r="O12" s="116"/>
      <c r="P12" s="116"/>
    </row>
    <row r="13" spans="1:18" ht="20.399999999999999" customHeight="1" x14ac:dyDescent="0.25">
      <c r="A13" s="84"/>
      <c r="B13" s="138" t="s">
        <v>30</v>
      </c>
      <c r="C13" s="138"/>
      <c r="D13" s="138"/>
      <c r="E13" s="80"/>
      <c r="F13" s="122"/>
      <c r="G13" s="125"/>
      <c r="H13" s="146"/>
      <c r="I13" s="153"/>
      <c r="J13" s="125"/>
      <c r="K13" s="125"/>
      <c r="L13" s="109"/>
      <c r="M13" s="112"/>
      <c r="N13" s="115"/>
      <c r="O13" s="116"/>
      <c r="P13" s="116"/>
    </row>
    <row r="14" spans="1:18" s="35" customFormat="1" ht="15.6" customHeight="1" x14ac:dyDescent="0.25">
      <c r="A14" s="134" t="s">
        <v>20</v>
      </c>
      <c r="B14" s="134"/>
      <c r="C14" s="135"/>
      <c r="D14" s="15">
        <v>42</v>
      </c>
      <c r="E14" s="15">
        <v>25</v>
      </c>
      <c r="F14" s="16">
        <v>10</v>
      </c>
      <c r="G14" s="15">
        <v>25</v>
      </c>
      <c r="H14" s="52" t="s">
        <v>35</v>
      </c>
      <c r="I14" s="65" t="s">
        <v>36</v>
      </c>
      <c r="J14" s="67" t="s">
        <v>40</v>
      </c>
      <c r="K14" s="67" t="s">
        <v>36</v>
      </c>
      <c r="L14" s="67" t="s">
        <v>45</v>
      </c>
      <c r="M14" s="16">
        <f t="shared" ref="M14" si="0">E14+G14+I14+K14</f>
        <v>100</v>
      </c>
      <c r="N14" s="33">
        <v>1</v>
      </c>
      <c r="O14" s="139" t="s">
        <v>12</v>
      </c>
      <c r="P14" s="140"/>
    </row>
    <row r="15" spans="1:18" s="30" customFormat="1" ht="15.6" x14ac:dyDescent="0.3">
      <c r="A15" s="85" t="s">
        <v>29</v>
      </c>
      <c r="B15" s="83" t="s">
        <v>65</v>
      </c>
      <c r="C15" s="28" t="s">
        <v>78</v>
      </c>
      <c r="D15" s="23">
        <v>9</v>
      </c>
      <c r="E15" s="82">
        <f>25*D15/42</f>
        <v>5.3571428571428568</v>
      </c>
      <c r="F15" s="53">
        <v>6</v>
      </c>
      <c r="G15" s="82">
        <f>25*F15/8</f>
        <v>18.75</v>
      </c>
      <c r="H15" s="55" t="s">
        <v>38</v>
      </c>
      <c r="I15" s="57">
        <f>25*49.3/H15</f>
        <v>21.62280701754386</v>
      </c>
      <c r="J15" s="82" t="s">
        <v>55</v>
      </c>
      <c r="K15" s="57">
        <f>25*58.1/J15</f>
        <v>23.656351791530945</v>
      </c>
      <c r="L15" s="9">
        <f>K15+I15+G15</f>
        <v>64.029158809074801</v>
      </c>
      <c r="M15" s="24">
        <f>E15+G15+I15+K15</f>
        <v>69.386301666217662</v>
      </c>
      <c r="N15" s="25">
        <v>0.69389999999999996</v>
      </c>
      <c r="O15" s="29" t="s">
        <v>14</v>
      </c>
      <c r="P15" s="29"/>
    </row>
    <row r="16" spans="1:18" s="30" customFormat="1" ht="20.399999999999999" customHeight="1" x14ac:dyDescent="0.3">
      <c r="A16" s="85" t="s">
        <v>27</v>
      </c>
      <c r="B16" s="83" t="s">
        <v>66</v>
      </c>
      <c r="C16" s="28" t="s">
        <v>79</v>
      </c>
      <c r="D16" s="23">
        <v>15</v>
      </c>
      <c r="E16" s="82">
        <f>25*D16/42</f>
        <v>8.9285714285714288</v>
      </c>
      <c r="F16" s="53" t="s">
        <v>61</v>
      </c>
      <c r="G16" s="82">
        <f t="shared" ref="G16:G20" si="1">25*F16/8</f>
        <v>17.1875</v>
      </c>
      <c r="H16" s="55" t="s">
        <v>46</v>
      </c>
      <c r="I16" s="57">
        <f>25*49.3/H16</f>
        <v>19.815112540192924</v>
      </c>
      <c r="J16" s="82">
        <v>73</v>
      </c>
      <c r="K16" s="57">
        <f>25*58.1/J16</f>
        <v>19.897260273972602</v>
      </c>
      <c r="L16" s="9">
        <f t="shared" ref="L16:L32" si="2">K16+I16+G16</f>
        <v>56.899872814165526</v>
      </c>
      <c r="M16" s="24">
        <f t="shared" ref="M16:M32" si="3">E16+G16+I16+K16</f>
        <v>65.828444242736964</v>
      </c>
      <c r="N16" s="25">
        <v>0.6583</v>
      </c>
      <c r="O16" s="29" t="s">
        <v>14</v>
      </c>
      <c r="P16" s="29"/>
    </row>
    <row r="17" spans="1:16" s="30" customFormat="1" ht="15.6" x14ac:dyDescent="0.3">
      <c r="A17" s="85"/>
      <c r="B17" s="43"/>
      <c r="C17" s="79"/>
      <c r="D17" s="23"/>
      <c r="E17" s="82"/>
      <c r="F17" s="53"/>
      <c r="G17" s="82"/>
      <c r="H17" s="55"/>
      <c r="I17" s="81"/>
      <c r="J17" s="82"/>
      <c r="K17" s="82"/>
      <c r="L17" s="82"/>
      <c r="M17" s="82"/>
      <c r="N17" s="25"/>
      <c r="O17" s="29"/>
      <c r="P17" s="29"/>
    </row>
    <row r="18" spans="1:16" ht="18" customHeight="1" x14ac:dyDescent="0.25">
      <c r="A18" s="131" t="s">
        <v>6</v>
      </c>
      <c r="B18" s="132"/>
      <c r="C18" s="133"/>
      <c r="D18" s="15">
        <v>42</v>
      </c>
      <c r="E18" s="60">
        <v>25</v>
      </c>
      <c r="F18" s="50" t="s">
        <v>31</v>
      </c>
      <c r="G18" s="60">
        <v>25</v>
      </c>
      <c r="H18" s="52" t="s">
        <v>35</v>
      </c>
      <c r="I18" s="59">
        <v>25</v>
      </c>
      <c r="J18" s="67" t="s">
        <v>56</v>
      </c>
      <c r="K18" s="59">
        <f t="shared" ref="K18:K20" si="4">25*58.1/J18</f>
        <v>25</v>
      </c>
      <c r="L18" s="68">
        <f t="shared" si="2"/>
        <v>75</v>
      </c>
      <c r="M18" s="16">
        <f t="shared" si="3"/>
        <v>100</v>
      </c>
      <c r="N18" s="17">
        <v>1</v>
      </c>
      <c r="O18" s="41"/>
      <c r="P18" s="41"/>
    </row>
    <row r="19" spans="1:16" ht="15.6" x14ac:dyDescent="0.25">
      <c r="A19" s="38" t="s">
        <v>17</v>
      </c>
      <c r="B19" s="83" t="s">
        <v>67</v>
      </c>
      <c r="C19" s="28" t="s">
        <v>78</v>
      </c>
      <c r="D19" s="23">
        <v>27</v>
      </c>
      <c r="E19" s="48">
        <f t="shared" ref="E19:E32" si="5">25*D19/42</f>
        <v>16.071428571428573</v>
      </c>
      <c r="F19" s="53" t="s">
        <v>62</v>
      </c>
      <c r="G19" s="48">
        <f t="shared" si="1"/>
        <v>23.4375</v>
      </c>
      <c r="H19" s="55" t="s">
        <v>47</v>
      </c>
      <c r="I19" s="57">
        <f t="shared" ref="I19:I20" si="6">25*49.3/H19</f>
        <v>24.405940594059405</v>
      </c>
      <c r="J19" s="48" t="s">
        <v>56</v>
      </c>
      <c r="K19" s="57">
        <f t="shared" si="4"/>
        <v>25</v>
      </c>
      <c r="L19" s="9">
        <f t="shared" si="2"/>
        <v>72.843440594059402</v>
      </c>
      <c r="M19" s="16">
        <f t="shared" si="3"/>
        <v>88.914869165487971</v>
      </c>
      <c r="N19" s="25">
        <v>0.8891</v>
      </c>
      <c r="O19" s="36" t="s">
        <v>64</v>
      </c>
      <c r="P19" s="27"/>
    </row>
    <row r="20" spans="1:16" ht="15.6" x14ac:dyDescent="0.25">
      <c r="A20" s="38" t="s">
        <v>18</v>
      </c>
      <c r="B20" s="83" t="s">
        <v>77</v>
      </c>
      <c r="C20" s="28" t="s">
        <v>78</v>
      </c>
      <c r="D20" s="23">
        <v>12</v>
      </c>
      <c r="E20" s="48">
        <f t="shared" si="5"/>
        <v>7.1428571428571432</v>
      </c>
      <c r="F20" s="53" t="s">
        <v>32</v>
      </c>
      <c r="G20" s="48">
        <f t="shared" si="1"/>
        <v>25</v>
      </c>
      <c r="H20" s="55" t="s">
        <v>48</v>
      </c>
      <c r="I20" s="57">
        <f t="shared" si="6"/>
        <v>25</v>
      </c>
      <c r="J20" s="48" t="s">
        <v>57</v>
      </c>
      <c r="K20" s="57">
        <f t="shared" si="4"/>
        <v>22.730829420970267</v>
      </c>
      <c r="L20" s="9">
        <f t="shared" si="2"/>
        <v>72.730829420970267</v>
      </c>
      <c r="M20" s="16">
        <f t="shared" si="3"/>
        <v>79.87368656382742</v>
      </c>
      <c r="N20" s="25">
        <v>0.79869999999999997</v>
      </c>
      <c r="O20" s="29" t="s">
        <v>14</v>
      </c>
      <c r="P20" s="27"/>
    </row>
    <row r="21" spans="1:16" ht="15.6" x14ac:dyDescent="0.25">
      <c r="A21" s="38"/>
      <c r="D21" s="23"/>
      <c r="E21" s="48"/>
      <c r="F21" s="53"/>
      <c r="G21" s="48"/>
      <c r="H21" s="55"/>
      <c r="I21" s="57"/>
      <c r="J21" s="48"/>
      <c r="K21" s="57"/>
      <c r="L21" s="9"/>
      <c r="M21" s="16"/>
      <c r="N21" s="25"/>
      <c r="O21" s="29"/>
      <c r="P21" s="27"/>
    </row>
    <row r="22" spans="1:16" s="20" customFormat="1" ht="16.2" customHeight="1" x14ac:dyDescent="0.25">
      <c r="A22" s="117" t="s">
        <v>7</v>
      </c>
      <c r="B22" s="118"/>
      <c r="C22" s="119"/>
      <c r="D22" s="15">
        <v>42</v>
      </c>
      <c r="E22" s="60">
        <f t="shared" si="5"/>
        <v>25</v>
      </c>
      <c r="F22" s="50" t="s">
        <v>31</v>
      </c>
      <c r="G22" s="60">
        <v>25</v>
      </c>
      <c r="H22" s="52" t="s">
        <v>53</v>
      </c>
      <c r="I22" s="59">
        <v>25</v>
      </c>
      <c r="J22" s="16" t="s">
        <v>43</v>
      </c>
      <c r="K22" s="59">
        <v>25</v>
      </c>
      <c r="L22" s="68">
        <f t="shared" si="2"/>
        <v>75</v>
      </c>
      <c r="M22" s="16">
        <f t="shared" si="3"/>
        <v>100</v>
      </c>
      <c r="N22" s="17">
        <v>1</v>
      </c>
      <c r="O22" s="141" t="s">
        <v>13</v>
      </c>
      <c r="P22" s="141"/>
    </row>
    <row r="23" spans="1:16" s="20" customFormat="1" ht="16.2" customHeight="1" x14ac:dyDescent="0.25">
      <c r="A23" s="79" t="s">
        <v>29</v>
      </c>
      <c r="B23" s="83" t="s">
        <v>68</v>
      </c>
      <c r="C23" s="28" t="s">
        <v>79</v>
      </c>
      <c r="D23" s="37">
        <v>18</v>
      </c>
      <c r="E23" s="48">
        <f t="shared" si="5"/>
        <v>10.714285714285714</v>
      </c>
      <c r="F23" s="51" t="s">
        <v>33</v>
      </c>
      <c r="G23" s="48">
        <f>25*F23/9</f>
        <v>19.444444444444443</v>
      </c>
      <c r="H23" s="49" t="s">
        <v>49</v>
      </c>
      <c r="I23" s="57">
        <f>25*45.2/H23</f>
        <v>21.121495327102803</v>
      </c>
      <c r="J23" s="24" t="s">
        <v>41</v>
      </c>
      <c r="K23" s="57">
        <f>25*42/J23</f>
        <v>12.352941176470589</v>
      </c>
      <c r="L23" s="9">
        <f t="shared" si="2"/>
        <v>52.918880948017836</v>
      </c>
      <c r="M23" s="16">
        <f t="shared" si="3"/>
        <v>63.633166662303545</v>
      </c>
      <c r="N23" s="25">
        <v>0.63629999999999998</v>
      </c>
      <c r="O23" s="29" t="s">
        <v>14</v>
      </c>
      <c r="P23" s="42"/>
    </row>
    <row r="24" spans="1:16" s="20" customFormat="1" ht="16.2" customHeight="1" x14ac:dyDescent="0.25">
      <c r="A24" s="79" t="s">
        <v>27</v>
      </c>
      <c r="B24" s="83" t="s">
        <v>69</v>
      </c>
      <c r="C24" s="28" t="s">
        <v>79</v>
      </c>
      <c r="D24" s="37">
        <v>15</v>
      </c>
      <c r="E24" s="48">
        <f t="shared" si="5"/>
        <v>8.9285714285714288</v>
      </c>
      <c r="F24" s="51" t="s">
        <v>62</v>
      </c>
      <c r="G24" s="48">
        <f t="shared" ref="G24:G32" si="7">25*F24/9</f>
        <v>20.833333333333332</v>
      </c>
      <c r="H24" s="49" t="s">
        <v>50</v>
      </c>
      <c r="I24" s="57">
        <f t="shared" ref="I24:I32" si="8">25*45.2/H24</f>
        <v>23.839662447257385</v>
      </c>
      <c r="J24" s="24" t="s">
        <v>42</v>
      </c>
      <c r="K24" s="57">
        <f t="shared" ref="K24:K32" si="9">25*42/J24</f>
        <v>16.40625</v>
      </c>
      <c r="L24" s="9">
        <f t="shared" si="2"/>
        <v>61.079245780590711</v>
      </c>
      <c r="M24" s="16">
        <f t="shared" si="3"/>
        <v>70.007817209162141</v>
      </c>
      <c r="N24" s="25">
        <v>0.70009999999999994</v>
      </c>
      <c r="O24" s="29" t="s">
        <v>14</v>
      </c>
      <c r="P24" s="42"/>
    </row>
    <row r="25" spans="1:16" ht="15.6" x14ac:dyDescent="0.25">
      <c r="A25" s="38" t="s">
        <v>28</v>
      </c>
      <c r="B25" s="83" t="s">
        <v>70</v>
      </c>
      <c r="C25" s="28" t="s">
        <v>78</v>
      </c>
      <c r="D25" s="32">
        <v>10</v>
      </c>
      <c r="E25" s="48">
        <f t="shared" si="5"/>
        <v>5.9523809523809526</v>
      </c>
      <c r="F25" s="53" t="s">
        <v>32</v>
      </c>
      <c r="G25" s="48">
        <f t="shared" si="7"/>
        <v>22.222222222222221</v>
      </c>
      <c r="H25" s="56" t="s">
        <v>51</v>
      </c>
      <c r="I25" s="57">
        <f t="shared" si="8"/>
        <v>19.859402460456941</v>
      </c>
      <c r="J25" s="48" t="s">
        <v>58</v>
      </c>
      <c r="K25" s="57">
        <f t="shared" si="9"/>
        <v>19.301470588235293</v>
      </c>
      <c r="L25" s="9">
        <f t="shared" si="2"/>
        <v>61.38309527091446</v>
      </c>
      <c r="M25" s="16">
        <f t="shared" si="3"/>
        <v>67.335476223295402</v>
      </c>
      <c r="N25" s="25">
        <v>0.6734</v>
      </c>
      <c r="O25" s="29" t="s">
        <v>14</v>
      </c>
      <c r="P25" s="29"/>
    </row>
    <row r="26" spans="1:16" ht="15.6" x14ac:dyDescent="0.25">
      <c r="A26" s="38"/>
      <c r="B26" s="73"/>
      <c r="C26" s="31"/>
      <c r="D26" s="47"/>
      <c r="E26" s="48"/>
      <c r="F26" s="53"/>
      <c r="G26" s="48"/>
      <c r="H26" s="56"/>
      <c r="I26" s="57"/>
      <c r="J26" s="48"/>
      <c r="K26" s="57"/>
      <c r="L26" s="9"/>
      <c r="M26" s="9"/>
      <c r="N26" s="9"/>
      <c r="O26" s="29"/>
      <c r="P26" s="29"/>
    </row>
    <row r="27" spans="1:16" ht="15.6" x14ac:dyDescent="0.25">
      <c r="A27" s="117" t="s">
        <v>8</v>
      </c>
      <c r="B27" s="118"/>
      <c r="C27" s="119"/>
      <c r="D27" s="39"/>
      <c r="E27" s="39"/>
      <c r="F27" s="39"/>
      <c r="G27" s="39"/>
      <c r="H27" s="39"/>
      <c r="I27" s="39"/>
      <c r="J27" s="66"/>
      <c r="K27" s="66"/>
      <c r="L27" s="66"/>
      <c r="M27" s="16"/>
      <c r="N27" s="16"/>
      <c r="O27" s="40"/>
      <c r="P27" s="41"/>
    </row>
    <row r="28" spans="1:16" ht="15.6" x14ac:dyDescent="0.25">
      <c r="A28" s="38" t="s">
        <v>29</v>
      </c>
      <c r="B28" s="83" t="s">
        <v>71</v>
      </c>
      <c r="C28" s="28" t="s">
        <v>78</v>
      </c>
      <c r="D28" s="32">
        <v>39</v>
      </c>
      <c r="E28" s="48">
        <f t="shared" si="5"/>
        <v>23.214285714285715</v>
      </c>
      <c r="F28" s="53" t="s">
        <v>63</v>
      </c>
      <c r="G28" s="48">
        <f t="shared" si="7"/>
        <v>23.611111111111111</v>
      </c>
      <c r="H28" s="56" t="s">
        <v>52</v>
      </c>
      <c r="I28" s="57">
        <f t="shared" si="8"/>
        <v>22.828282828282827</v>
      </c>
      <c r="J28" s="48" t="s">
        <v>43</v>
      </c>
      <c r="K28" s="57">
        <f t="shared" si="9"/>
        <v>25</v>
      </c>
      <c r="L28" s="9">
        <f t="shared" si="2"/>
        <v>71.439393939393938</v>
      </c>
      <c r="M28" s="16">
        <f t="shared" si="3"/>
        <v>94.653679653679646</v>
      </c>
      <c r="N28" s="25">
        <v>0.94650000000000001</v>
      </c>
      <c r="O28" s="29" t="s">
        <v>64</v>
      </c>
      <c r="P28" s="27"/>
    </row>
    <row r="29" spans="1:16" ht="15.6" x14ac:dyDescent="0.25">
      <c r="A29" s="38" t="s">
        <v>27</v>
      </c>
      <c r="B29" s="83" t="s">
        <v>72</v>
      </c>
      <c r="C29" s="28" t="s">
        <v>78</v>
      </c>
      <c r="D29" s="32">
        <v>32</v>
      </c>
      <c r="E29" s="48">
        <f t="shared" si="5"/>
        <v>19.047619047619047</v>
      </c>
      <c r="F29" s="53" t="s">
        <v>34</v>
      </c>
      <c r="G29" s="48">
        <f t="shared" si="7"/>
        <v>25</v>
      </c>
      <c r="H29" s="56" t="s">
        <v>53</v>
      </c>
      <c r="I29" s="57">
        <f t="shared" si="8"/>
        <v>25</v>
      </c>
      <c r="J29" s="48" t="s">
        <v>44</v>
      </c>
      <c r="K29" s="57">
        <f t="shared" si="9"/>
        <v>19.09090909090909</v>
      </c>
      <c r="L29" s="9">
        <f t="shared" si="2"/>
        <v>69.090909090909093</v>
      </c>
      <c r="M29" s="16">
        <f t="shared" si="3"/>
        <v>88.138528138528144</v>
      </c>
      <c r="N29" s="25">
        <v>0.88139999999999996</v>
      </c>
      <c r="O29" s="29" t="s">
        <v>14</v>
      </c>
      <c r="P29" s="29"/>
    </row>
    <row r="30" spans="1:16" ht="15.6" x14ac:dyDescent="0.25">
      <c r="A30" s="70"/>
      <c r="C30" s="69"/>
      <c r="D30" s="47"/>
      <c r="E30" s="48"/>
      <c r="F30" s="53"/>
      <c r="G30" s="48"/>
      <c r="H30" s="56"/>
      <c r="I30" s="57"/>
      <c r="J30" s="48"/>
      <c r="K30" s="57"/>
      <c r="L30" s="9"/>
      <c r="M30" s="16"/>
      <c r="N30" s="25"/>
      <c r="O30" s="34"/>
      <c r="P30" s="29"/>
    </row>
    <row r="31" spans="1:16" s="1" customFormat="1" ht="15.6" customHeight="1" x14ac:dyDescent="0.25">
      <c r="A31" s="117" t="s">
        <v>9</v>
      </c>
      <c r="B31" s="118"/>
      <c r="C31" s="119"/>
      <c r="D31" s="15">
        <v>42</v>
      </c>
      <c r="E31" s="60">
        <f t="shared" si="5"/>
        <v>25</v>
      </c>
      <c r="F31" s="50" t="s">
        <v>31</v>
      </c>
      <c r="G31" s="60">
        <v>25</v>
      </c>
      <c r="H31" s="52" t="s">
        <v>37</v>
      </c>
      <c r="I31" s="59">
        <v>25</v>
      </c>
      <c r="J31" s="16" t="s">
        <v>59</v>
      </c>
      <c r="K31" s="59">
        <f t="shared" si="9"/>
        <v>25</v>
      </c>
      <c r="L31" s="68">
        <f t="shared" si="2"/>
        <v>75</v>
      </c>
      <c r="M31" s="16">
        <f t="shared" si="3"/>
        <v>100</v>
      </c>
      <c r="N31" s="17">
        <v>1</v>
      </c>
      <c r="O31" s="41"/>
      <c r="P31" s="41"/>
    </row>
    <row r="32" spans="1:16" ht="15.6" x14ac:dyDescent="0.25">
      <c r="A32" s="38" t="s">
        <v>29</v>
      </c>
      <c r="B32" s="83" t="s">
        <v>73</v>
      </c>
      <c r="C32" s="157" t="s">
        <v>78</v>
      </c>
      <c r="D32" s="32">
        <v>24</v>
      </c>
      <c r="E32" s="48">
        <f t="shared" si="5"/>
        <v>14.285714285714286</v>
      </c>
      <c r="F32" s="54" t="s">
        <v>62</v>
      </c>
      <c r="G32" s="48">
        <f t="shared" si="7"/>
        <v>20.833333333333332</v>
      </c>
      <c r="H32" s="56" t="s">
        <v>54</v>
      </c>
      <c r="I32" s="57">
        <f t="shared" si="8"/>
        <v>24.458874458874458</v>
      </c>
      <c r="J32" s="48" t="s">
        <v>60</v>
      </c>
      <c r="K32" s="57">
        <f t="shared" si="9"/>
        <v>17.3841059602649</v>
      </c>
      <c r="L32" s="9">
        <f t="shared" si="2"/>
        <v>62.676313752472694</v>
      </c>
      <c r="M32" s="16">
        <f t="shared" si="3"/>
        <v>76.962028038186986</v>
      </c>
      <c r="N32" s="25">
        <v>0.79959999999999998</v>
      </c>
      <c r="O32" s="29" t="s">
        <v>14</v>
      </c>
      <c r="P32" s="27"/>
    </row>
    <row r="33" spans="1:16" ht="15.6" x14ac:dyDescent="0.25">
      <c r="A33" s="38"/>
      <c r="B33" s="72"/>
      <c r="C33" s="31"/>
      <c r="D33" s="32"/>
      <c r="E33" s="48"/>
      <c r="F33" s="53"/>
      <c r="G33" s="49"/>
      <c r="H33" s="26"/>
      <c r="I33" s="58"/>
      <c r="J33" s="48"/>
      <c r="K33" s="48"/>
      <c r="L33" s="48"/>
      <c r="M33" s="48"/>
      <c r="N33" s="48"/>
      <c r="O33" s="29"/>
      <c r="P33" s="27"/>
    </row>
    <row r="34" spans="1:16" x14ac:dyDescent="0.25">
      <c r="A34" s="2"/>
      <c r="B34" s="74"/>
      <c r="C34" s="74"/>
      <c r="D34" s="74"/>
      <c r="E34" s="14"/>
    </row>
    <row r="35" spans="1:16" x14ac:dyDescent="0.25">
      <c r="A35" s="2"/>
      <c r="N35" s="78"/>
      <c r="O35" s="77"/>
      <c r="P35" s="8"/>
    </row>
    <row r="36" spans="1:16" x14ac:dyDescent="0.25">
      <c r="A36" s="2"/>
      <c r="N36" s="78"/>
      <c r="O36" s="77"/>
    </row>
    <row r="41" spans="1:16" x14ac:dyDescent="0.25">
      <c r="A41" s="3"/>
      <c r="B41" s="74"/>
      <c r="C41" s="74"/>
      <c r="D41" s="74"/>
      <c r="E41" s="14"/>
    </row>
    <row r="42" spans="1:16" x14ac:dyDescent="0.25">
      <c r="A42" s="3"/>
      <c r="B42" s="74"/>
      <c r="C42" s="74"/>
      <c r="D42" s="74"/>
      <c r="E42" s="14"/>
    </row>
    <row r="43" spans="1:16" x14ac:dyDescent="0.25">
      <c r="A43" s="3"/>
      <c r="B43" s="74"/>
      <c r="C43" s="74"/>
      <c r="D43" s="74"/>
      <c r="E43" s="14"/>
    </row>
    <row r="44" spans="1:16" x14ac:dyDescent="0.25">
      <c r="A44" s="3"/>
      <c r="B44" s="74"/>
      <c r="C44" s="74"/>
      <c r="D44" s="74"/>
      <c r="E44" s="14"/>
    </row>
    <row r="45" spans="1:16" x14ac:dyDescent="0.25">
      <c r="A45" s="3"/>
      <c r="B45" s="74"/>
      <c r="C45" s="74"/>
      <c r="D45" s="74"/>
      <c r="E45" s="14"/>
    </row>
  </sheetData>
  <mergeCells count="31">
    <mergeCell ref="C9:C12"/>
    <mergeCell ref="B9:B12"/>
    <mergeCell ref="O9:P13"/>
    <mergeCell ref="A31:C31"/>
    <mergeCell ref="A27:C27"/>
    <mergeCell ref="A22:C22"/>
    <mergeCell ref="F11:F13"/>
    <mergeCell ref="G11:G13"/>
    <mergeCell ref="D10:D12"/>
    <mergeCell ref="E10:E12"/>
    <mergeCell ref="A18:C18"/>
    <mergeCell ref="A14:C14"/>
    <mergeCell ref="A9:A12"/>
    <mergeCell ref="B13:D13"/>
    <mergeCell ref="O14:P14"/>
    <mergeCell ref="O22:P22"/>
    <mergeCell ref="D9:E9"/>
    <mergeCell ref="H11:H13"/>
    <mergeCell ref="D4:N4"/>
    <mergeCell ref="D5:N5"/>
    <mergeCell ref="D6:N6"/>
    <mergeCell ref="L10:L13"/>
    <mergeCell ref="M9:M13"/>
    <mergeCell ref="N9:N13"/>
    <mergeCell ref="J11:J13"/>
    <mergeCell ref="K11:K13"/>
    <mergeCell ref="H10:I10"/>
    <mergeCell ref="F10:G10"/>
    <mergeCell ref="J10:K10"/>
    <mergeCell ref="I11:I13"/>
    <mergeCell ref="F9:L9"/>
  </mergeCells>
  <phoneticPr fontId="0" type="noConversion"/>
  <printOptions horizontalCentered="1"/>
  <pageMargins left="0" right="0" top="0.19685039370078741" bottom="0" header="0" footer="0"/>
  <pageSetup paperSize="9" scale="80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юноши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2023-12-18T18:11:21Z</cp:lastPrinted>
  <dcterms:created xsi:type="dcterms:W3CDTF">1996-10-08T23:32:33Z</dcterms:created>
  <dcterms:modified xsi:type="dcterms:W3CDTF">2023-12-18T18:13:40Z</dcterms:modified>
</cp:coreProperties>
</file>